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zkritje stroškov" sheetId="1" r:id="rId4"/>
  </sheets>
  <definedNames/>
  <calcPr/>
  <extLst>
    <ext uri="GoogleSheetsCustomDataVersion2">
      <go:sheetsCustomData xmlns:go="http://customooxmlschemas.google.com/" r:id="rId5" roundtripDataChecksum="dotD11ZeihXc9e6JHpI+bEyuF3VXQ/Yse4wh5MGeDSE="/>
    </ext>
  </extLst>
</workbook>
</file>

<file path=xl/sharedStrings.xml><?xml version="1.0" encoding="utf-8"?>
<sst xmlns="http://schemas.openxmlformats.org/spreadsheetml/2006/main" count="116" uniqueCount="64">
  <si>
    <t>Individualni naložbeni računi</t>
  </si>
  <si>
    <t>Provizije pri gospodarjenju s finančnimi instrumenti:</t>
  </si>
  <si>
    <t>Letna provizija</t>
  </si>
  <si>
    <t>Brez DDV</t>
  </si>
  <si>
    <t>Upravljalska provizija</t>
  </si>
  <si>
    <t>Uspešnostna provizija</t>
  </si>
  <si>
    <t>Hramba in vodenje FI*</t>
  </si>
  <si>
    <t>*Hramba in vodenje - oproščeno DDV</t>
  </si>
  <si>
    <r>
      <rPr>
        <rFont val="Aptos Narrow"/>
        <b/>
        <color theme="1"/>
        <sz val="11.0"/>
      </rPr>
      <t xml:space="preserve">Na podlagi </t>
    </r>
    <r>
      <rPr>
        <rFont val="Aptos Narrow"/>
        <b/>
        <i/>
        <color theme="1"/>
        <sz val="11.0"/>
        <u/>
      </rPr>
      <t>"SPLOŠNEGA AKTA O PODROBNEJŠI STRUKTURI INFORMACIJ O STROŠKIH IN NADOMESTILIH ZA TIPSKE IMETNIKE INDIVIDUALNIH NALOŽBENIH RAČUNOV"</t>
    </r>
    <r>
      <rPr>
        <rFont val="Aptos Narrow"/>
        <b/>
        <color theme="1"/>
        <sz val="11.0"/>
      </rPr>
      <t>,  prikazujemo podrobnejšo strukturo informacij o stroških in nadomestilih, ki jih ponudnik individualnega naložbenega računa zaračuna tipskim imetnikom INR v skladu z osmim odstavkom 8. člena Zakona o individualnih naložbenih računih (Uradni list RS, št. 40/25; v nadaljevanju: ZINR).</t>
    </r>
  </si>
  <si>
    <t>Tipske naložbene strukture finančnih instrumentov za INR stranke so prikazane v spodnji tabeli</t>
  </si>
  <si>
    <t>Naložbena struktura</t>
  </si>
  <si>
    <t>Vrsta finančnih instrumentov</t>
  </si>
  <si>
    <t>Opis tipske naložbene strukture</t>
  </si>
  <si>
    <t>Skupna (letna) vrednost vplačila EUR</t>
  </si>
  <si>
    <t>Predvideno št. poslov</t>
  </si>
  <si>
    <t>Opomba</t>
  </si>
  <si>
    <t>Delnice slovenskih izdajateljev</t>
  </si>
  <si>
    <t>Naložba v delnice iz tretjega odstavka 7. člena ZINR, poravnava pri KDD</t>
  </si>
  <si>
    <t>Delnice slovenskih izdajateljev, povečan obseg vplačil</t>
  </si>
  <si>
    <t>Enaka vrsta kot v št. 1</t>
  </si>
  <si>
    <t>Delnice tujih izdajateljev</t>
  </si>
  <si>
    <t>Naložba v delnice na mestu trgovanja v državi članici EU - Nemčija, poravnava preko tujega skrbnika</t>
  </si>
  <si>
    <t>Obveznice slovenskih izdajateljev</t>
  </si>
  <si>
    <t>Nakup obveznic iz tretjega odstavka 7. člena ZINR, poravnava pri KDD</t>
  </si>
  <si>
    <t>JM Invest te naložbene strukture ne ponuja</t>
  </si>
  <si>
    <t>Obveznice slovenskih izdajateljev, povečan obseg vplačil</t>
  </si>
  <si>
    <t>Enaka vrsta kot v št. 4</t>
  </si>
  <si>
    <t>Enote KNPVP družbe s sedežem v RS</t>
  </si>
  <si>
    <t>Nakup enot KNPVP iz tretjega odstavka 7. člena ZINR, ki vlaga najmanj 80 odstotkov sredstev v finančne instrumente izdajateljev s sedežem v Republiki Sloveniji</t>
  </si>
  <si>
    <t xml:space="preserve">Enote KNPVP </t>
  </si>
  <si>
    <t xml:space="preserve">Nakup enot KNPVP </t>
  </si>
  <si>
    <t>Enote premoženja ETF sklada</t>
  </si>
  <si>
    <t>Nakup enot ETF, s katerim se trguje na mestu trgovanja v EU</t>
  </si>
  <si>
    <r>
      <rPr>
        <rFont val="Arial"/>
        <b/>
        <color theme="1"/>
        <sz val="11.0"/>
      </rPr>
      <t>Opravljanje investicijskij storitve</t>
    </r>
    <r>
      <rPr>
        <rFont val="Arial"/>
        <b/>
        <color theme="1"/>
        <sz val="11.0"/>
        <u/>
      </rPr>
      <t xml:space="preserve"> gospodarjenja s finančnimi instrumenti:</t>
    </r>
  </si>
  <si>
    <t>Naložbena struktura 1: Delnice slovenskih izdajateljev</t>
  </si>
  <si>
    <t>Postavka</t>
  </si>
  <si>
    <t>v EUR (brez DDV)</t>
  </si>
  <si>
    <t>v % od vplačil</t>
  </si>
  <si>
    <t xml:space="preserve">Investicijske storitve </t>
  </si>
  <si>
    <t>Provizija za posredovanje</t>
  </si>
  <si>
    <t>Pomožne investicijske storitve</t>
  </si>
  <si>
    <t>Hramba in vodenje finančnih instrumentov</t>
  </si>
  <si>
    <t>Plačila tretjih oseb, ki jih prejmejo investicijska podjetja</t>
  </si>
  <si>
    <t>Finančni instrumenti</t>
  </si>
  <si>
    <t>Stroški in dajatve skupaj</t>
  </si>
  <si>
    <t>Razkritje morebitnih drugih pomembnih okoliščin (če obstajajo)</t>
  </si>
  <si>
    <t>Stroški in dajatve skupaj ter % od vplačil so prikazani brez upoštevanja DDV na investicijske storitve</t>
  </si>
  <si>
    <t>*Letni donos (vnesi)</t>
  </si>
  <si>
    <t xml:space="preserve">Naložbena struktura 2: Delnice slovenskih izdajateljev, povečan obseg vplačil </t>
  </si>
  <si>
    <t>Naložbena struktura 3: Delnice tujih izdajateljev</t>
  </si>
  <si>
    <t>BREZPLAČNO</t>
  </si>
  <si>
    <t>Naložbena struktura 8: Enote premoženja ETF sklada</t>
  </si>
  <si>
    <t>RAZKRITJE DRUGIH OKOLIŠČIN</t>
  </si>
  <si>
    <t>(a) pogostost trgovanja,</t>
  </si>
  <si>
    <t>/</t>
  </si>
  <si>
    <t>(b) obseg trgovanja,</t>
  </si>
  <si>
    <t>(c) način poslovanja (preko spleta, aplikacije, z obiskom poslovalnice),</t>
  </si>
  <si>
    <t>Mobilna aplikacija "JonatanMars"</t>
  </si>
  <si>
    <t>(d) mesto izvrševanja poslov,</t>
  </si>
  <si>
    <t>Exante Ltd.</t>
  </si>
  <si>
    <t>(e) valutno tveganje in stroški menjave</t>
  </si>
  <si>
    <t>Strošek menjave EUR/USD = 0%, pri ostalih EUR valutinih parih pa znaša 0,25% vrednosti posla. Nekateri ETF-ji so lahko v valuti različni od EUR, zato obstaja tveganje spremembe EUR vrednosti ETF na podlagi tečajnih nihanj.</t>
  </si>
  <si>
    <t>(f) davčne ugodnosti ali bremenitve</t>
  </si>
  <si>
    <t>Izplačevalci nerezidenti lahko pri izplačilu dividend ali obresti obračunajo davčni odtegljaj.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</si>
</sst>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 * #,##0.00_)_ ;_ * \(#,##0.00\)_ ;_ * &quot;-&quot;??_)_ ;_ @_ "/>
    <numFmt numFmtId="165" formatCode="0.000%"/>
  </numFmts>
  <fonts count="16">
    <font>
      <sz val="11.0"/>
      <color theme="1"/>
      <name val="Aptos Narrow"/>
      <scheme val="minor"/>
    </font>
    <font>
      <b/>
      <sz val="11.0"/>
      <color theme="1"/>
      <name val="Aptos Narrow"/>
    </font>
    <font>
      <sz val="11.0"/>
      <color theme="1"/>
      <name val="Aptos Narrow"/>
    </font>
    <font>
      <color theme="1"/>
      <name val="Aptos Narrow"/>
      <scheme val="minor"/>
    </font>
    <font>
      <i/>
      <u/>
      <sz val="11.0"/>
      <color theme="1"/>
      <name val="Aptos Narrow"/>
    </font>
    <font>
      <b/>
      <sz val="11.0"/>
      <color theme="1"/>
      <name val="Arial"/>
    </font>
    <font>
      <b/>
      <sz val="10.0"/>
      <color theme="1"/>
      <name val="Arial"/>
    </font>
    <font/>
    <font>
      <sz val="10.0"/>
      <color theme="1"/>
      <name val="Arial"/>
    </font>
    <font>
      <sz val="11.0"/>
      <color theme="1"/>
      <name val="Arial"/>
    </font>
    <font>
      <i/>
      <sz val="9.0"/>
      <color theme="1"/>
      <name val="Arial"/>
    </font>
    <font>
      <i/>
      <sz val="10.0"/>
      <color theme="1"/>
      <name val="Arial"/>
    </font>
    <font>
      <sz val="8.0"/>
      <color theme="1"/>
      <name val="Arial"/>
    </font>
    <font>
      <b/>
      <i/>
      <sz val="9.0"/>
      <color theme="1"/>
      <name val="Arial"/>
    </font>
    <font>
      <b/>
      <i/>
      <sz val="9.0"/>
      <color theme="1"/>
      <name val="Aptos Narrow"/>
    </font>
    <font>
      <sz val="9.0"/>
      <color theme="1"/>
      <name val="Aptos Narrow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D9F2D0"/>
        <bgColor rgb="FFD9F2D0"/>
      </patternFill>
    </fill>
    <fill>
      <patternFill patternType="solid">
        <fgColor rgb="FFDBE9F7"/>
        <bgColor rgb="FFDBE9F7"/>
      </patternFill>
    </fill>
  </fills>
  <borders count="8">
    <border/>
    <border>
      <left/>
      <right/>
      <top style="thin">
        <color rgb="FFA5A5A5"/>
      </top>
      <bottom style="thin">
        <color rgb="FFA5A5A5"/>
      </bottom>
    </border>
    <border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</border>
    <border>
      <left style="thin">
        <color rgb="FFA5A5A5"/>
      </left>
      <right style="thin">
        <color rgb="FFA5A5A5"/>
      </right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/>
      <right/>
      <top/>
      <bottom/>
    </border>
    <border>
      <left style="thin">
        <color rgb="FFA5A5A5"/>
      </left>
      <right style="thin">
        <color rgb="FFA5A5A5"/>
      </right>
      <top style="thin">
        <color rgb="FFA5A5A5"/>
      </top>
      <bottom style="double">
        <color rgb="FFA5A5A5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0" xfId="0" applyFont="1" applyNumberFormat="1"/>
    <xf borderId="1" fillId="2" fontId="1" numFmtId="0" xfId="0" applyBorder="1" applyFill="1" applyFont="1"/>
    <xf borderId="0" fillId="0" fontId="3" numFmtId="0" xfId="0" applyFont="1"/>
    <xf borderId="0" fillId="0" fontId="2" numFmtId="10" xfId="0" applyAlignment="1" applyFont="1" applyNumberFormat="1">
      <alignment horizontal="center" vertical="center"/>
    </xf>
    <xf borderId="2" fillId="0" fontId="2" numFmtId="0" xfId="0" applyBorder="1" applyFont="1"/>
    <xf borderId="2" fillId="0" fontId="2" numFmtId="10" xfId="0" applyAlignment="1" applyBorder="1" applyFont="1" applyNumberFormat="1">
      <alignment horizontal="center" vertical="center"/>
    </xf>
    <xf borderId="0" fillId="0" fontId="4" numFmtId="0" xfId="0" applyFont="1"/>
    <xf borderId="0" fillId="0" fontId="1" numFmtId="0" xfId="0" applyAlignment="1" applyFont="1">
      <alignment horizontal="center" shrinkToFit="0" wrapText="1"/>
    </xf>
    <xf borderId="0" fillId="0" fontId="5" numFmtId="0" xfId="0" applyFont="1"/>
    <xf borderId="3" fillId="2" fontId="6" numFmtId="0" xfId="0" applyAlignment="1" applyBorder="1" applyFont="1">
      <alignment horizontal="center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4" fillId="0" fontId="7" numFmtId="0" xfId="0" applyBorder="1" applyFont="1"/>
    <xf borderId="5" fillId="3" fontId="8" numFmtId="0" xfId="0" applyAlignment="1" applyBorder="1" applyFill="1" applyFont="1">
      <alignment horizontal="center" shrinkToFit="0" vertical="center" wrapText="1"/>
    </xf>
    <xf borderId="5" fillId="3" fontId="8" numFmtId="0" xfId="0" applyAlignment="1" applyBorder="1" applyFont="1">
      <alignment shrinkToFit="0" vertical="center" wrapText="1"/>
    </xf>
    <xf borderId="5" fillId="3" fontId="8" numFmtId="164" xfId="0" applyAlignment="1" applyBorder="1" applyFont="1" applyNumberFormat="1">
      <alignment horizontal="right" shrinkToFit="0" vertical="center" wrapText="1"/>
    </xf>
    <xf borderId="5" fillId="3" fontId="8" numFmtId="0" xfId="0" applyAlignment="1" applyBorder="1" applyFont="1">
      <alignment horizontal="right" shrinkToFit="0" vertical="center" wrapText="1"/>
    </xf>
    <xf borderId="5" fillId="3" fontId="2" numFmtId="0" xfId="0" applyAlignment="1" applyBorder="1" applyFont="1">
      <alignment shrinkToFit="0" wrapText="1"/>
    </xf>
    <xf borderId="5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shrinkToFit="0" vertical="center" wrapText="1"/>
    </xf>
    <xf borderId="5" fillId="0" fontId="8" numFmtId="164" xfId="0" applyAlignment="1" applyBorder="1" applyFont="1" applyNumberFormat="1">
      <alignment horizontal="right" shrinkToFit="0" vertical="center" wrapText="1"/>
    </xf>
    <xf borderId="5" fillId="0" fontId="8" numFmtId="0" xfId="0" applyAlignment="1" applyBorder="1" applyFont="1">
      <alignment horizontal="right" shrinkToFit="0" vertical="center" wrapText="1"/>
    </xf>
    <xf borderId="5" fillId="0" fontId="2" numFmtId="0" xfId="0" applyAlignment="1" applyBorder="1" applyFont="1">
      <alignment shrinkToFit="0" wrapText="1"/>
    </xf>
    <xf borderId="6" fillId="4" fontId="5" numFmtId="0" xfId="0" applyAlignment="1" applyBorder="1" applyFill="1" applyFont="1">
      <alignment vertical="center"/>
    </xf>
    <xf borderId="6" fillId="4" fontId="2" numFmtId="0" xfId="0" applyBorder="1" applyFont="1"/>
    <xf borderId="0" fillId="0" fontId="5" numFmtId="0" xfId="0" applyAlignment="1" applyFont="1">
      <alignment vertical="center"/>
    </xf>
    <xf borderId="0" fillId="0" fontId="9" numFmtId="0" xfId="0" applyAlignment="1" applyFont="1">
      <alignment vertical="center"/>
    </xf>
    <xf borderId="5" fillId="2" fontId="5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center"/>
    </xf>
    <xf borderId="5" fillId="2" fontId="6" numFmtId="0" xfId="0" applyAlignment="1" applyBorder="1" applyFont="1">
      <alignment horizontal="left" shrinkToFit="0" vertical="center" wrapText="1"/>
    </xf>
    <xf borderId="5" fillId="2" fontId="6" numFmtId="164" xfId="0" applyAlignment="1" applyBorder="1" applyFont="1" applyNumberFormat="1">
      <alignment horizontal="center" shrinkToFit="0" vertical="center" wrapText="1"/>
    </xf>
    <xf borderId="5" fillId="2" fontId="6" numFmtId="10" xfId="0" applyAlignment="1" applyBorder="1" applyFont="1" applyNumberFormat="1">
      <alignment horizontal="center" shrinkToFit="0" vertical="center" wrapText="1"/>
    </xf>
    <xf borderId="5" fillId="0" fontId="10" numFmtId="0" xfId="0" applyAlignment="1" applyBorder="1" applyFont="1">
      <alignment horizontal="left" shrinkToFit="0" vertical="center" wrapText="1"/>
    </xf>
    <xf borderId="5" fillId="0" fontId="10" numFmtId="164" xfId="0" applyAlignment="1" applyBorder="1" applyFont="1" applyNumberFormat="1">
      <alignment horizontal="center" shrinkToFit="0" vertical="center" wrapText="1"/>
    </xf>
    <xf borderId="5" fillId="0" fontId="10" numFmtId="10" xfId="0" applyAlignment="1" applyBorder="1" applyFont="1" applyNumberFormat="1">
      <alignment horizontal="center" shrinkToFit="0" vertical="center" wrapText="1"/>
    </xf>
    <xf borderId="5" fillId="0" fontId="11" numFmtId="0" xfId="0" applyAlignment="1" applyBorder="1" applyFont="1">
      <alignment horizontal="left" shrinkToFit="0" vertical="center" wrapText="1"/>
    </xf>
    <xf borderId="5" fillId="0" fontId="8" numFmtId="164" xfId="0" applyAlignment="1" applyBorder="1" applyFont="1" applyNumberFormat="1">
      <alignment horizontal="center" shrinkToFit="0" vertical="center" wrapText="1"/>
    </xf>
    <xf borderId="5" fillId="2" fontId="6" numFmtId="2" xfId="0" applyAlignment="1" applyBorder="1" applyFont="1" applyNumberFormat="1">
      <alignment horizontal="right" shrinkToFit="0" vertical="center" wrapText="1"/>
    </xf>
    <xf borderId="7" fillId="2" fontId="6" numFmtId="0" xfId="0" applyAlignment="1" applyBorder="1" applyFont="1">
      <alignment horizontal="left" shrinkToFit="0" vertical="center" wrapText="1"/>
    </xf>
    <xf borderId="7" fillId="2" fontId="6" numFmtId="164" xfId="0" applyAlignment="1" applyBorder="1" applyFont="1" applyNumberFormat="1">
      <alignment horizontal="center" shrinkToFit="0" vertical="center" wrapText="1"/>
    </xf>
    <xf borderId="7" fillId="2" fontId="6" numFmtId="10" xfId="0" applyAlignment="1" applyBorder="1" applyFont="1" applyNumberFormat="1">
      <alignment horizontal="center" shrinkToFit="0" vertical="center" wrapText="1"/>
    </xf>
    <xf borderId="0" fillId="0" fontId="2" numFmtId="165" xfId="0" applyFont="1" applyNumberFormat="1"/>
    <xf borderId="4" fillId="0" fontId="8" numFmtId="0" xfId="0" applyAlignment="1" applyBorder="1" applyFont="1">
      <alignment horizontal="left" shrinkToFit="0" vertical="center" wrapText="1"/>
    </xf>
    <xf borderId="4" fillId="0" fontId="12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horizontal="left" shrinkToFit="0" vertical="center" wrapText="1"/>
    </xf>
    <xf borderId="0" fillId="0" fontId="14" numFmtId="9" xfId="0" applyFont="1" applyNumberFormat="1"/>
    <xf borderId="5" fillId="0" fontId="10" numFmtId="0" xfId="0" applyAlignment="1" applyBorder="1" applyFont="1">
      <alignment horizontal="center" shrinkToFit="0" vertical="center" wrapText="1"/>
    </xf>
    <xf borderId="5" fillId="0" fontId="10" numFmtId="2" xfId="0" applyAlignment="1" applyBorder="1" applyFont="1" applyNumberFormat="1">
      <alignment horizontal="right" shrinkToFit="0" vertical="center" wrapText="1"/>
    </xf>
    <xf borderId="5" fillId="0" fontId="10" numFmtId="164" xfId="0" applyAlignment="1" applyBorder="1" applyFont="1" applyNumberFormat="1">
      <alignment horizontal="right" shrinkToFit="0" vertical="center" wrapText="1"/>
    </xf>
    <xf borderId="6" fillId="4" fontId="1" numFmtId="0" xfId="0" applyBorder="1" applyFont="1"/>
    <xf borderId="0" fillId="0" fontId="2" numFmtId="0" xfId="0" applyAlignment="1" applyFont="1">
      <alignment vertical="center"/>
    </xf>
    <xf borderId="5" fillId="0" fontId="15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F2D0"/>
    <pageSetUpPr/>
  </sheetPr>
  <sheetViews>
    <sheetView showGridLines="0" workbookViewId="0"/>
  </sheetViews>
  <sheetFormatPr customHeight="1" defaultColWidth="12.63" defaultRowHeight="15.0"/>
  <cols>
    <col customWidth="1" min="1" max="1" width="22.13"/>
    <col customWidth="1" min="2" max="2" width="23.0"/>
    <col customWidth="1" min="3" max="3" width="33.13"/>
    <col customWidth="1" min="4" max="4" width="20.63"/>
    <col customWidth="1" min="5" max="5" width="13.63"/>
    <col customWidth="1" min="6" max="6" width="20.5"/>
    <col customWidth="1" min="7" max="26" width="8.88"/>
  </cols>
  <sheetData>
    <row r="1">
      <c r="A1" s="1" t="s">
        <v>0</v>
      </c>
      <c r="B1" s="1"/>
    </row>
    <row r="2">
      <c r="A2" s="1"/>
      <c r="B2" s="1"/>
      <c r="D2" s="2"/>
    </row>
    <row r="3">
      <c r="A3" s="1" t="s">
        <v>1</v>
      </c>
      <c r="B3" s="1"/>
    </row>
    <row r="4">
      <c r="B4" s="1"/>
    </row>
    <row r="5">
      <c r="A5" s="3" t="s">
        <v>2</v>
      </c>
      <c r="B5" s="3" t="s">
        <v>3</v>
      </c>
    </row>
    <row r="6">
      <c r="A6" s="4" t="s">
        <v>4</v>
      </c>
      <c r="B6" s="5">
        <v>0.007</v>
      </c>
    </row>
    <row r="7">
      <c r="A7" s="4" t="s">
        <v>5</v>
      </c>
      <c r="B7" s="5">
        <v>0.1</v>
      </c>
    </row>
    <row r="8">
      <c r="A8" s="6" t="s">
        <v>6</v>
      </c>
      <c r="B8" s="7">
        <v>0.002</v>
      </c>
    </row>
    <row r="9">
      <c r="A9" s="8" t="s">
        <v>7</v>
      </c>
    </row>
    <row r="10">
      <c r="A10" s="8"/>
    </row>
    <row r="11" ht="1.5" customHeight="1"/>
    <row r="12" ht="14.25" customHeight="1">
      <c r="A12" s="9" t="s">
        <v>8</v>
      </c>
    </row>
    <row r="14" ht="66.75" customHeight="1"/>
    <row r="15">
      <c r="A15" s="9"/>
      <c r="B15" s="9"/>
      <c r="C15" s="9"/>
      <c r="D15" s="9"/>
      <c r="E15" s="9"/>
      <c r="F15" s="9"/>
    </row>
    <row r="16">
      <c r="A16" s="10" t="s">
        <v>9</v>
      </c>
      <c r="B16" s="9"/>
      <c r="C16" s="9"/>
      <c r="D16" s="9"/>
      <c r="E16" s="9"/>
      <c r="F16" s="9"/>
    </row>
    <row r="18">
      <c r="A18" s="11" t="s">
        <v>10</v>
      </c>
      <c r="B18" s="11" t="s">
        <v>11</v>
      </c>
      <c r="C18" s="11" t="s">
        <v>12</v>
      </c>
      <c r="D18" s="11" t="s">
        <v>13</v>
      </c>
      <c r="E18" s="11" t="s">
        <v>14</v>
      </c>
      <c r="F18" s="12" t="s">
        <v>15</v>
      </c>
    </row>
    <row r="19">
      <c r="A19" s="13"/>
      <c r="B19" s="13"/>
      <c r="C19" s="13"/>
      <c r="D19" s="13"/>
      <c r="E19" s="13"/>
      <c r="F19" s="13"/>
    </row>
    <row r="20" ht="29.25" customHeight="1">
      <c r="A20" s="14">
        <v>1.0</v>
      </c>
      <c r="B20" s="15" t="s">
        <v>16</v>
      </c>
      <c r="C20" s="15" t="s">
        <v>17</v>
      </c>
      <c r="D20" s="16">
        <v>5000.0</v>
      </c>
      <c r="E20" s="17">
        <v>5.0</v>
      </c>
      <c r="F20" s="18"/>
    </row>
    <row r="21" ht="15.75" customHeight="1">
      <c r="A21" s="14">
        <v>2.0</v>
      </c>
      <c r="B21" s="15" t="s">
        <v>18</v>
      </c>
      <c r="C21" s="15" t="s">
        <v>19</v>
      </c>
      <c r="D21" s="16">
        <v>10000.0</v>
      </c>
      <c r="E21" s="17">
        <v>10.0</v>
      </c>
      <c r="F21" s="18"/>
    </row>
    <row r="22" ht="15.75" customHeight="1">
      <c r="A22" s="14">
        <v>3.0</v>
      </c>
      <c r="B22" s="15" t="s">
        <v>20</v>
      </c>
      <c r="C22" s="15" t="s">
        <v>21</v>
      </c>
      <c r="D22" s="16">
        <v>5000.0</v>
      </c>
      <c r="E22" s="17">
        <v>5.0</v>
      </c>
      <c r="F22" s="18"/>
    </row>
    <row r="23" ht="15.75" customHeight="1">
      <c r="A23" s="19">
        <v>4.0</v>
      </c>
      <c r="B23" s="20" t="s">
        <v>22</v>
      </c>
      <c r="C23" s="20" t="s">
        <v>23</v>
      </c>
      <c r="D23" s="21">
        <v>5000.0</v>
      </c>
      <c r="E23" s="22">
        <v>1.0</v>
      </c>
      <c r="F23" s="23" t="s">
        <v>24</v>
      </c>
    </row>
    <row r="24" ht="15.75" customHeight="1">
      <c r="A24" s="19">
        <v>5.0</v>
      </c>
      <c r="B24" s="20" t="s">
        <v>25</v>
      </c>
      <c r="C24" s="20" t="s">
        <v>26</v>
      </c>
      <c r="D24" s="21">
        <v>10000.0</v>
      </c>
      <c r="E24" s="22">
        <v>2.0</v>
      </c>
      <c r="F24" s="23" t="s">
        <v>24</v>
      </c>
    </row>
    <row r="25" ht="15.75" customHeight="1">
      <c r="A25" s="19">
        <v>6.0</v>
      </c>
      <c r="B25" s="20" t="s">
        <v>27</v>
      </c>
      <c r="C25" s="20" t="s">
        <v>28</v>
      </c>
      <c r="D25" s="21">
        <v>5000.0</v>
      </c>
      <c r="E25" s="22">
        <v>5.0</v>
      </c>
      <c r="F25" s="23" t="s">
        <v>24</v>
      </c>
    </row>
    <row r="26" ht="15.75" customHeight="1">
      <c r="A26" s="19">
        <v>7.0</v>
      </c>
      <c r="B26" s="20" t="s">
        <v>29</v>
      </c>
      <c r="C26" s="20" t="s">
        <v>30</v>
      </c>
      <c r="D26" s="21">
        <v>10000.0</v>
      </c>
      <c r="E26" s="22">
        <v>10.0</v>
      </c>
      <c r="F26" s="23" t="s">
        <v>24</v>
      </c>
    </row>
    <row r="27" ht="15.75" customHeight="1">
      <c r="A27" s="14">
        <v>8.0</v>
      </c>
      <c r="B27" s="15" t="s">
        <v>31</v>
      </c>
      <c r="C27" s="15" t="s">
        <v>32</v>
      </c>
      <c r="D27" s="16">
        <v>5000.0</v>
      </c>
      <c r="E27" s="17">
        <v>5.0</v>
      </c>
      <c r="F27" s="18"/>
    </row>
    <row r="28" ht="15.75" customHeight="1"/>
    <row r="29" ht="15.75" customHeight="1"/>
    <row r="30" ht="15.75" customHeight="1">
      <c r="A30" s="24" t="s">
        <v>33</v>
      </c>
      <c r="B30" s="25"/>
      <c r="C30" s="25"/>
      <c r="D30" s="25"/>
      <c r="E30" s="25"/>
      <c r="F30" s="25"/>
    </row>
    <row r="31" ht="15.75" customHeight="1"/>
    <row r="32" ht="15.75" customHeight="1">
      <c r="A32" s="26" t="s">
        <v>34</v>
      </c>
    </row>
    <row r="33" ht="15.75" customHeight="1">
      <c r="A33" s="27"/>
    </row>
    <row r="34" ht="15.75" customHeight="1">
      <c r="A34" s="28" t="s">
        <v>35</v>
      </c>
      <c r="B34" s="29" t="s">
        <v>36</v>
      </c>
      <c r="C34" s="29" t="s">
        <v>37</v>
      </c>
    </row>
    <row r="35" ht="15.75" customHeight="1">
      <c r="A35" s="30" t="s">
        <v>38</v>
      </c>
      <c r="B35" s="31">
        <f t="shared" ref="B35:C35" si="1">+B36+B37+B38</f>
        <v>60</v>
      </c>
      <c r="C35" s="32">
        <f t="shared" si="1"/>
        <v>0.012</v>
      </c>
    </row>
    <row r="36" ht="15.75" customHeight="1">
      <c r="A36" s="33" t="s">
        <v>4</v>
      </c>
      <c r="B36" s="34">
        <f>+B6*D20</f>
        <v>35</v>
      </c>
      <c r="C36" s="35">
        <f t="shared" ref="C36:C37" si="2">+B36/$D$27</f>
        <v>0.007</v>
      </c>
    </row>
    <row r="37" ht="15.75" customHeight="1">
      <c r="A37" s="33" t="s">
        <v>5</v>
      </c>
      <c r="B37" s="34">
        <f>+B7*B45*D20</f>
        <v>0</v>
      </c>
      <c r="C37" s="35">
        <f t="shared" si="2"/>
        <v>0</v>
      </c>
    </row>
    <row r="38" ht="15.75" customHeight="1">
      <c r="A38" s="33" t="s">
        <v>39</v>
      </c>
      <c r="B38" s="34">
        <f>+D20/E20*0.5%*E20</f>
        <v>25</v>
      </c>
      <c r="C38" s="35">
        <f>+B38/$D$20</f>
        <v>0.005</v>
      </c>
    </row>
    <row r="39" ht="15.75" customHeight="1">
      <c r="A39" s="30" t="s">
        <v>40</v>
      </c>
      <c r="B39" s="31">
        <f t="shared" ref="B39:C39" si="3">+B40</f>
        <v>10</v>
      </c>
      <c r="C39" s="32">
        <f t="shared" si="3"/>
        <v>0.002</v>
      </c>
    </row>
    <row r="40" ht="15.75" customHeight="1">
      <c r="A40" s="36" t="s">
        <v>41</v>
      </c>
      <c r="B40" s="37">
        <f>+B8*D27</f>
        <v>10</v>
      </c>
      <c r="C40" s="35">
        <f>+B40/$D$20</f>
        <v>0.002</v>
      </c>
    </row>
    <row r="41" ht="15.75" customHeight="1">
      <c r="A41" s="30" t="s">
        <v>42</v>
      </c>
      <c r="B41" s="38">
        <v>0.0</v>
      </c>
      <c r="C41" s="32">
        <v>0.0</v>
      </c>
    </row>
    <row r="42" ht="15.75" customHeight="1">
      <c r="A42" s="30" t="s">
        <v>43</v>
      </c>
      <c r="B42" s="38">
        <v>0.0</v>
      </c>
      <c r="C42" s="32">
        <v>0.0</v>
      </c>
    </row>
    <row r="43" ht="15.75" customHeight="1">
      <c r="A43" s="39" t="s">
        <v>44</v>
      </c>
      <c r="B43" s="40">
        <f>+B39+B35+B42</f>
        <v>70</v>
      </c>
      <c r="C43" s="41">
        <f>+C42+C39+C35+C41</f>
        <v>0.014</v>
      </c>
      <c r="E43" s="42"/>
    </row>
    <row r="44" ht="54.0" customHeight="1">
      <c r="A44" s="43" t="s">
        <v>45</v>
      </c>
      <c r="B44" s="44" t="str">
        <f>+IF(B45=0%,"Letni donos je predviden v višini 0%, zato uspešnostna provizija ni obračunana, ki sicer znaša 10,00% donosa brez DDV","")</f>
        <v>Letni donos je predviden v višini 0%, zato uspešnostna provizija ni obračunana, ki sicer znaša 10,00% donosa brez DDV</v>
      </c>
      <c r="C44" s="44" t="s">
        <v>46</v>
      </c>
    </row>
    <row r="45" ht="15.75" customHeight="1">
      <c r="A45" s="45" t="s">
        <v>47</v>
      </c>
      <c r="B45" s="46">
        <v>0.0</v>
      </c>
    </row>
    <row r="46" ht="15.75" customHeight="1"/>
    <row r="47" ht="15.75" customHeight="1">
      <c r="A47" s="26" t="s">
        <v>48</v>
      </c>
    </row>
    <row r="48" ht="15.75" customHeight="1">
      <c r="A48" s="27"/>
    </row>
    <row r="49" ht="15.75" customHeight="1">
      <c r="A49" s="28" t="s">
        <v>35</v>
      </c>
      <c r="B49" s="29" t="s">
        <v>36</v>
      </c>
      <c r="C49" s="29" t="s">
        <v>37</v>
      </c>
    </row>
    <row r="50" ht="15.75" customHeight="1">
      <c r="A50" s="30" t="s">
        <v>38</v>
      </c>
      <c r="B50" s="31">
        <f t="shared" ref="B50:C50" si="4">+B51+B52+B53</f>
        <v>120</v>
      </c>
      <c r="C50" s="32">
        <f t="shared" si="4"/>
        <v>0.012</v>
      </c>
    </row>
    <row r="51" ht="15.75" customHeight="1">
      <c r="A51" s="47" t="s">
        <v>4</v>
      </c>
      <c r="B51" s="34">
        <f>+B6*D21</f>
        <v>70</v>
      </c>
      <c r="C51" s="35">
        <f t="shared" ref="C51:C53" si="5">+B51/$D$21</f>
        <v>0.007</v>
      </c>
    </row>
    <row r="52" ht="15.75" customHeight="1">
      <c r="A52" s="47" t="s">
        <v>5</v>
      </c>
      <c r="B52" s="34">
        <f>+B7*B60*D21</f>
        <v>0</v>
      </c>
      <c r="C52" s="35">
        <f t="shared" si="5"/>
        <v>0</v>
      </c>
    </row>
    <row r="53" ht="15.75" customHeight="1">
      <c r="A53" s="33" t="s">
        <v>39</v>
      </c>
      <c r="B53" s="34">
        <f>+D21/E21*0.5%*E21</f>
        <v>50</v>
      </c>
      <c r="C53" s="35">
        <f t="shared" si="5"/>
        <v>0.005</v>
      </c>
    </row>
    <row r="54" ht="15.75" customHeight="1">
      <c r="A54" s="30" t="s">
        <v>40</v>
      </c>
      <c r="B54" s="31">
        <f t="shared" ref="B54:C54" si="6">+B55</f>
        <v>20</v>
      </c>
      <c r="C54" s="32">
        <f t="shared" si="6"/>
        <v>0.002</v>
      </c>
    </row>
    <row r="55" ht="15.75" customHeight="1">
      <c r="A55" s="36" t="s">
        <v>41</v>
      </c>
      <c r="B55" s="37">
        <f>+B8*D21</f>
        <v>20</v>
      </c>
      <c r="C55" s="35">
        <f>+B55/$D$21</f>
        <v>0.002</v>
      </c>
    </row>
    <row r="56" ht="15.75" customHeight="1">
      <c r="A56" s="30" t="s">
        <v>42</v>
      </c>
      <c r="B56" s="31">
        <v>0.0</v>
      </c>
      <c r="C56" s="32">
        <v>0.0</v>
      </c>
    </row>
    <row r="57" ht="15.75" customHeight="1">
      <c r="A57" s="30" t="s">
        <v>43</v>
      </c>
      <c r="B57" s="31">
        <v>0.0</v>
      </c>
      <c r="C57" s="32">
        <v>0.0</v>
      </c>
    </row>
    <row r="58" ht="27.0" customHeight="1">
      <c r="A58" s="39" t="s">
        <v>44</v>
      </c>
      <c r="B58" s="40">
        <f>+B54+B50+B57+B56</f>
        <v>140</v>
      </c>
      <c r="C58" s="41">
        <f>+C57+C54+C50+C56</f>
        <v>0.014</v>
      </c>
    </row>
    <row r="59" ht="54.75" customHeight="1">
      <c r="A59" s="43" t="s">
        <v>45</v>
      </c>
      <c r="B59" s="44" t="str">
        <f>+IF(B60=0%,"Letni donos je predviden v višini 0%, zato uspešnostna provizija ni obračunana, ki sicer znaša 10,00% donosa brez DDV","")</f>
        <v>Letni donos je predviden v višini 0%, zato uspešnostna provizija ni obračunana, ki sicer znaša 10,00% donosa brez DDV</v>
      </c>
      <c r="C59" s="44" t="s">
        <v>46</v>
      </c>
    </row>
    <row r="60" ht="15.75" customHeight="1">
      <c r="A60" s="45" t="s">
        <v>47</v>
      </c>
      <c r="B60" s="46">
        <v>0.0</v>
      </c>
    </row>
    <row r="61" ht="15.75" customHeight="1"/>
    <row r="62" ht="15.75" customHeight="1">
      <c r="A62" s="26" t="s">
        <v>49</v>
      </c>
    </row>
    <row r="63" ht="15.75" customHeight="1">
      <c r="A63" s="27"/>
    </row>
    <row r="64" ht="15.75" customHeight="1">
      <c r="A64" s="28" t="s">
        <v>35</v>
      </c>
      <c r="B64" s="29" t="s">
        <v>36</v>
      </c>
      <c r="C64" s="29" t="s">
        <v>37</v>
      </c>
    </row>
    <row r="65" ht="15.75" customHeight="1">
      <c r="A65" s="30" t="s">
        <v>38</v>
      </c>
      <c r="B65" s="31">
        <f t="shared" ref="B65:C65" si="7">+B66+B67</f>
        <v>35</v>
      </c>
      <c r="C65" s="32">
        <f t="shared" si="7"/>
        <v>0.007</v>
      </c>
    </row>
    <row r="66" ht="15.75" customHeight="1">
      <c r="A66" s="47" t="s">
        <v>4</v>
      </c>
      <c r="B66" s="34">
        <f>+B6*D22</f>
        <v>35</v>
      </c>
      <c r="C66" s="35">
        <f t="shared" ref="C66:C67" si="8">+B66/$D$22</f>
        <v>0.007</v>
      </c>
    </row>
    <row r="67" ht="15.75" customHeight="1">
      <c r="A67" s="47" t="s">
        <v>5</v>
      </c>
      <c r="B67" s="48">
        <f>+B7*B75*D22</f>
        <v>0</v>
      </c>
      <c r="C67" s="35">
        <f t="shared" si="8"/>
        <v>0</v>
      </c>
    </row>
    <row r="68" ht="15.75" customHeight="1">
      <c r="A68" s="33" t="s">
        <v>39</v>
      </c>
      <c r="B68" s="49" t="s">
        <v>50</v>
      </c>
      <c r="C68" s="35">
        <v>0.0</v>
      </c>
    </row>
    <row r="69" ht="15.75" customHeight="1">
      <c r="A69" s="30" t="s">
        <v>40</v>
      </c>
      <c r="B69" s="31">
        <f t="shared" ref="B69:C69" si="9">+B70</f>
        <v>10</v>
      </c>
      <c r="C69" s="32">
        <f t="shared" si="9"/>
        <v>0.002</v>
      </c>
    </row>
    <row r="70" ht="15.75" customHeight="1">
      <c r="A70" s="36" t="s">
        <v>41</v>
      </c>
      <c r="B70" s="37">
        <f>+B8*D22</f>
        <v>10</v>
      </c>
      <c r="C70" s="35">
        <f>+B70/$D$22</f>
        <v>0.002</v>
      </c>
    </row>
    <row r="71" ht="15.75" customHeight="1">
      <c r="A71" s="30" t="s">
        <v>42</v>
      </c>
      <c r="B71" s="31">
        <v>0.0</v>
      </c>
      <c r="C71" s="32">
        <v>0.0</v>
      </c>
    </row>
    <row r="72" ht="15.75" customHeight="1">
      <c r="A72" s="30" t="s">
        <v>43</v>
      </c>
      <c r="B72" s="31">
        <v>0.0</v>
      </c>
      <c r="C72" s="32">
        <v>0.0</v>
      </c>
    </row>
    <row r="73" ht="15.75" customHeight="1">
      <c r="A73" s="39" t="s">
        <v>44</v>
      </c>
      <c r="B73" s="40">
        <f>+B69+B65+B72+B71</f>
        <v>45</v>
      </c>
      <c r="C73" s="41">
        <f>+C72+C69+C65+C71</f>
        <v>0.009</v>
      </c>
    </row>
    <row r="74" ht="54.0" customHeight="1">
      <c r="A74" s="43" t="s">
        <v>45</v>
      </c>
      <c r="B74" s="44" t="str">
        <f>+IF(B75=0%,"Letni donos je predviden v višini 0%, zato uspešnostna provizija ni obračunana, ki sicer znaša 10,00% donosa brez DDV","")</f>
        <v>Letni donos je predviden v višini 0%, zato uspešnostna provizija ni obračunana, ki sicer znaša 10,00% donosa brez DDV</v>
      </c>
      <c r="C74" s="44" t="s">
        <v>46</v>
      </c>
    </row>
    <row r="75" ht="15.75" customHeight="1">
      <c r="A75" s="45" t="s">
        <v>47</v>
      </c>
      <c r="B75" s="46">
        <v>0.0</v>
      </c>
    </row>
    <row r="76" ht="15.75" customHeight="1"/>
    <row r="77" ht="15.75" customHeight="1">
      <c r="A77" s="26" t="s">
        <v>51</v>
      </c>
    </row>
    <row r="78" ht="15.75" customHeight="1">
      <c r="A78" s="27"/>
    </row>
    <row r="79" ht="15.75" customHeight="1">
      <c r="A79" s="28" t="s">
        <v>35</v>
      </c>
      <c r="B79" s="29" t="s">
        <v>36</v>
      </c>
      <c r="C79" s="29" t="s">
        <v>37</v>
      </c>
    </row>
    <row r="80" ht="15.75" customHeight="1">
      <c r="A80" s="30" t="s">
        <v>38</v>
      </c>
      <c r="B80" s="31">
        <f t="shared" ref="B80:C80" si="10">+B81+B82</f>
        <v>35</v>
      </c>
      <c r="C80" s="32">
        <f t="shared" si="10"/>
        <v>0.007</v>
      </c>
    </row>
    <row r="81" ht="15.75" customHeight="1">
      <c r="A81" s="47" t="s">
        <v>4</v>
      </c>
      <c r="B81" s="34">
        <f>+B6*D27</f>
        <v>35</v>
      </c>
      <c r="C81" s="35">
        <f t="shared" ref="C81:C82" si="11">+B81/$D$27</f>
        <v>0.007</v>
      </c>
    </row>
    <row r="82" ht="15.75" customHeight="1">
      <c r="A82" s="47" t="s">
        <v>5</v>
      </c>
      <c r="B82" s="48">
        <f>+B7*B90*D27</f>
        <v>0</v>
      </c>
      <c r="C82" s="35">
        <f t="shared" si="11"/>
        <v>0</v>
      </c>
    </row>
    <row r="83" ht="15.75" customHeight="1">
      <c r="A83" s="33" t="s">
        <v>39</v>
      </c>
      <c r="B83" s="49" t="s">
        <v>50</v>
      </c>
      <c r="C83" s="35">
        <v>0.0</v>
      </c>
    </row>
    <row r="84" ht="15.75" customHeight="1">
      <c r="A84" s="30" t="s">
        <v>40</v>
      </c>
      <c r="B84" s="31">
        <f t="shared" ref="B84:C84" si="12">+B85</f>
        <v>10</v>
      </c>
      <c r="C84" s="32">
        <f t="shared" si="12"/>
        <v>0.002</v>
      </c>
    </row>
    <row r="85" ht="15.75" customHeight="1">
      <c r="A85" s="36" t="s">
        <v>41</v>
      </c>
      <c r="B85" s="37">
        <f>+B8*D27</f>
        <v>10</v>
      </c>
      <c r="C85" s="35">
        <f>+B85/$D$27</f>
        <v>0.002</v>
      </c>
    </row>
    <row r="86" ht="15.75" customHeight="1">
      <c r="A86" s="30" t="s">
        <v>42</v>
      </c>
      <c r="B86" s="38">
        <v>0.0</v>
      </c>
      <c r="C86" s="32">
        <v>0.0</v>
      </c>
    </row>
    <row r="87" ht="21.75" customHeight="1">
      <c r="A87" s="30" t="s">
        <v>43</v>
      </c>
      <c r="B87" s="38">
        <v>0.0</v>
      </c>
      <c r="C87" s="32">
        <v>0.0</v>
      </c>
    </row>
    <row r="88" ht="28.5" customHeight="1">
      <c r="A88" s="39" t="s">
        <v>44</v>
      </c>
      <c r="B88" s="40">
        <f>+B87+B86+B84+B80</f>
        <v>45</v>
      </c>
      <c r="C88" s="41">
        <f>+C87+C84+C80+C86</f>
        <v>0.009</v>
      </c>
    </row>
    <row r="89" ht="54.75" customHeight="1">
      <c r="A89" s="43" t="s">
        <v>45</v>
      </c>
      <c r="B89" s="44" t="str">
        <f>+IF(B90=0%,"Letni donos je predviden v višini 0%, zato uspešnostna provizija ni obračunana, ki sicer znaša 10,00% donosa brez DDV","")</f>
        <v>Letni donos je predviden v višini 0%, zato uspešnostna provizija ni obračunana, ki sicer znaša 10,00% donosa brez DDV</v>
      </c>
      <c r="C89" s="44" t="s">
        <v>46</v>
      </c>
    </row>
    <row r="90" ht="15.75" customHeight="1">
      <c r="A90" s="45" t="s">
        <v>47</v>
      </c>
      <c r="B90" s="46">
        <v>0.0</v>
      </c>
    </row>
    <row r="91" ht="15.75" customHeight="1"/>
    <row r="92" ht="15.75" customHeight="1"/>
    <row r="93" ht="15.75" customHeight="1">
      <c r="A93" s="50" t="s">
        <v>52</v>
      </c>
      <c r="B93" s="25"/>
      <c r="C93" s="25"/>
      <c r="D93" s="25"/>
      <c r="E93" s="25"/>
      <c r="F93" s="25"/>
    </row>
    <row r="94" ht="15.75" customHeight="1">
      <c r="B94" s="51"/>
    </row>
    <row r="95" ht="15.75" customHeight="1">
      <c r="A95" s="33" t="s">
        <v>53</v>
      </c>
      <c r="B95" s="52" t="s">
        <v>54</v>
      </c>
    </row>
    <row r="96" ht="15.75" customHeight="1">
      <c r="A96" s="33" t="s">
        <v>55</v>
      </c>
      <c r="B96" s="52" t="s">
        <v>54</v>
      </c>
    </row>
    <row r="97" ht="15.75" customHeight="1">
      <c r="A97" s="33" t="s">
        <v>56</v>
      </c>
      <c r="B97" s="52" t="s">
        <v>57</v>
      </c>
    </row>
    <row r="98" ht="15.75" customHeight="1">
      <c r="A98" s="33" t="s">
        <v>58</v>
      </c>
      <c r="B98" s="52" t="s">
        <v>59</v>
      </c>
    </row>
    <row r="99" ht="15.75" customHeight="1">
      <c r="A99" s="33" t="s">
        <v>60</v>
      </c>
      <c r="B99" s="52" t="s">
        <v>61</v>
      </c>
    </row>
    <row r="100" ht="15.75" customHeight="1">
      <c r="A100" s="33" t="s">
        <v>62</v>
      </c>
      <c r="B100" s="52" t="s">
        <v>63</v>
      </c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2:F14"/>
    <mergeCell ref="A18:A19"/>
    <mergeCell ref="B18:B19"/>
    <mergeCell ref="C18:C19"/>
    <mergeCell ref="D18:D19"/>
    <mergeCell ref="E18:E19"/>
    <mergeCell ref="F18:F19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2026-03-03T12:53:21Z</dcterms:created>
  <dc:creator>Luka Praper</dc:creator>
</cp:coreProperties>
</file>